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 radni\"/>
    </mc:Choice>
  </mc:AlternateContent>
  <xr:revisionPtr revIDLastSave="0" documentId="13_ncr:1_{88063924-EAC9-42DA-9213-ADC4A321F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zvani" sheetId="2" r:id="rId1"/>
  </sheets>
  <definedNames>
    <definedName name="_xlnm._FilterDatabase" localSheetId="0" hidden="1">Pozvani!$A$1:$U$17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" roundtripDataChecksum="nb51gmxJSlEhxtOJ0CDAH8o/OcPZXrAYHgrQHuMfkxI="/>
    </ext>
  </extLst>
</workbook>
</file>

<file path=xl/calcChain.xml><?xml version="1.0" encoding="utf-8"?>
<calcChain xmlns="http://schemas.openxmlformats.org/spreadsheetml/2006/main">
  <c r="Y3" i="2" l="1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Y2" i="2"/>
  <c r="W2" i="2"/>
  <c r="M17" i="2"/>
  <c r="R17" i="2"/>
  <c r="S17" i="2" s="1"/>
  <c r="T17" i="2" s="1"/>
  <c r="AA17" i="2" l="1"/>
  <c r="R5" i="2" l="1"/>
  <c r="S5" i="2" s="1"/>
  <c r="R2" i="2"/>
  <c r="S2" i="2" s="1"/>
  <c r="R16" i="2"/>
  <c r="S16" i="2" s="1"/>
  <c r="R7" i="2"/>
  <c r="S7" i="2" s="1"/>
  <c r="R8" i="2"/>
  <c r="S8" i="2" s="1"/>
  <c r="R4" i="2"/>
  <c r="S4" i="2" s="1"/>
  <c r="R12" i="2"/>
  <c r="S12" i="2" s="1"/>
  <c r="R9" i="2"/>
  <c r="S9" i="2" s="1"/>
  <c r="R3" i="2"/>
  <c r="S3" i="2" s="1"/>
  <c r="R6" i="2"/>
  <c r="S6" i="2" s="1"/>
  <c r="R15" i="2"/>
  <c r="S15" i="2" s="1"/>
  <c r="R14" i="2"/>
  <c r="S14" i="2" s="1"/>
  <c r="R13" i="2"/>
  <c r="S13" i="2" s="1"/>
  <c r="R10" i="2"/>
  <c r="S10" i="2" s="1"/>
  <c r="R11" i="2"/>
  <c r="S11" i="2" s="1"/>
  <c r="M4" i="2"/>
  <c r="M10" i="2"/>
  <c r="M9" i="2"/>
  <c r="AA9" i="2" s="1"/>
  <c r="M16" i="2"/>
  <c r="M12" i="2"/>
  <c r="M14" i="2"/>
  <c r="M15" i="2"/>
  <c r="AA15" i="2" s="1"/>
  <c r="M2" i="2"/>
  <c r="M8" i="2"/>
  <c r="M5" i="2"/>
  <c r="M3" i="2"/>
  <c r="AA3" i="2" s="1"/>
  <c r="M13" i="2"/>
  <c r="M6" i="2"/>
  <c r="M11" i="2"/>
  <c r="M7" i="2"/>
  <c r="AA7" i="2" s="1"/>
  <c r="T13" i="2" l="1"/>
  <c r="AA13" i="2"/>
  <c r="T16" i="2"/>
  <c r="AA16" i="2"/>
  <c r="T8" i="2"/>
  <c r="AA8" i="2"/>
  <c r="T5" i="2"/>
  <c r="AA5" i="2"/>
  <c r="AA2" i="2"/>
  <c r="AA6" i="2"/>
  <c r="AA12" i="2"/>
  <c r="AA4" i="2"/>
  <c r="AA11" i="2"/>
  <c r="AA14" i="2"/>
  <c r="AA10" i="2"/>
  <c r="T3" i="2"/>
  <c r="T12" i="2"/>
  <c r="T15" i="2"/>
  <c r="T11" i="2"/>
  <c r="T4" i="2"/>
  <c r="T6" i="2"/>
  <c r="T10" i="2"/>
  <c r="T7" i="2"/>
  <c r="T2" i="2"/>
  <c r="T14" i="2"/>
  <c r="T9" i="2"/>
</calcChain>
</file>

<file path=xl/sharedStrings.xml><?xml version="1.0" encoding="utf-8"?>
<sst xmlns="http://schemas.openxmlformats.org/spreadsheetml/2006/main" count="131" uniqueCount="75">
  <si>
    <t>име и презиме</t>
  </si>
  <si>
    <t>пол
м/ж</t>
  </si>
  <si>
    <t>посебно
одељење
(да/не)</t>
  </si>
  <si>
    <t>основна школа</t>
  </si>
  <si>
    <t>место</t>
  </si>
  <si>
    <t>наставник</t>
  </si>
  <si>
    <t>м</t>
  </si>
  <si>
    <t>не</t>
  </si>
  <si>
    <t>Београд</t>
  </si>
  <si>
    <t>ж</t>
  </si>
  <si>
    <t>Нови Сад</t>
  </si>
  <si>
    <t>Ана Коковић</t>
  </si>
  <si>
    <t>Ћирило и Методије</t>
  </si>
  <si>
    <t>Дејан Трајковић</t>
  </si>
  <si>
    <t>Ниш</t>
  </si>
  <si>
    <t>Васил Барца</t>
  </si>
  <si>
    <t>Млада Поколења</t>
  </si>
  <si>
    <t>Ковачица</t>
  </si>
  <si>
    <t>Ана Срдић-Борислав Жарков</t>
  </si>
  <si>
    <t>Смедерево</t>
  </si>
  <si>
    <t>Крагујевац</t>
  </si>
  <si>
    <t>Милан Ђ. Милићевић</t>
  </si>
  <si>
    <t>Снежана Дујаковић</t>
  </si>
  <si>
    <t>Весна Гавриловић</t>
  </si>
  <si>
    <t>Лаза К. Лазаревић</t>
  </si>
  <si>
    <t>Шабац</t>
  </si>
  <si>
    <t>Милорад Илић</t>
  </si>
  <si>
    <t>Бранко Радичевић</t>
  </si>
  <si>
    <t>Катја Кривокућа</t>
  </si>
  <si>
    <t>Краљ Александар I</t>
  </si>
  <si>
    <t>Биљана Милошевић</t>
  </si>
  <si>
    <t>Лана Поповић</t>
  </si>
  <si>
    <t>Јован Јовановић Змај</t>
  </si>
  <si>
    <t>Панчево</t>
  </si>
  <si>
    <t>Миодраг Митић</t>
  </si>
  <si>
    <t>Петар Станић</t>
  </si>
  <si>
    <t>Тања Милосављевић</t>
  </si>
  <si>
    <t>Стефан Коцић</t>
  </si>
  <si>
    <t>Христо Ботев</t>
  </si>
  <si>
    <t>Димитровград</t>
  </si>
  <si>
    <t>Младенка Соколов</t>
  </si>
  <si>
    <t>Стефан Крсмановић</t>
  </si>
  <si>
    <t>Стефан Ристић</t>
  </si>
  <si>
    <t>Коста Трифковић</t>
  </si>
  <si>
    <t>Градимир Шушак</t>
  </si>
  <si>
    <t>да</t>
  </si>
  <si>
    <t>Гимназија Светозар Марковић</t>
  </si>
  <si>
    <t>Дарко Симић</t>
  </si>
  <si>
    <t>Ана Глигорић</t>
  </si>
  <si>
    <t>Математичка гимназија</t>
  </si>
  <si>
    <t>Вишња Јовановић</t>
  </si>
  <si>
    <t>Богдан Динић</t>
  </si>
  <si>
    <t>Богдан Миловановић</t>
  </si>
  <si>
    <t>Вук Костић</t>
  </si>
  <si>
    <t>Прва крагујевачка гимназија</t>
  </si>
  <si>
    <t>Катарина Ђорђевић</t>
  </si>
  <si>
    <t>Илија Вучковић</t>
  </si>
  <si>
    <t>Јован Гајић</t>
  </si>
  <si>
    <t>Петар Јанковић</t>
  </si>
  <si>
    <t>Укупно</t>
  </si>
  <si>
    <t>УК ЕК</t>
  </si>
  <si>
    <t>ЕК нор</t>
  </si>
  <si>
    <t>I</t>
  </si>
  <si>
    <t>Наг.</t>
  </si>
  <si>
    <t>II</t>
  </si>
  <si>
    <t>III</t>
  </si>
  <si>
    <t>УК Т.</t>
  </si>
  <si>
    <t xml:space="preserve"> </t>
  </si>
  <si>
    <t>Ук.сфо</t>
  </si>
  <si>
    <t>биол</t>
  </si>
  <si>
    <t>хем</t>
  </si>
  <si>
    <t>физ</t>
  </si>
  <si>
    <t>б.нор</t>
  </si>
  <si>
    <t>х нор</t>
  </si>
  <si>
    <t>На међународну олимпијаду се пласирало првих шест ученика са списка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</si>
</sst>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2" xfId="0" applyFont="1" applyBorder="1"/>
    <xf numFmtId="2" fontId="0" fillId="0" borderId="2" xfId="0" applyNumberForma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2" fontId="5" fillId="0" borderId="2" xfId="0" applyNumberFormat="1" applyFont="1" applyBorder="1"/>
    <xf numFmtId="0" fontId="8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9"/>
  <sheetViews>
    <sheetView tabSelected="1" zoomScaleNormal="100" workbookViewId="0">
      <pane ySplit="1" topLeftCell="A2" activePane="bottomLeft" state="frozen"/>
      <selection pane="bottomLeft" activeCell="E19" sqref="E19"/>
    </sheetView>
  </sheetViews>
  <sheetFormatPr defaultRowHeight="14.4" x14ac:dyDescent="0.3"/>
  <cols>
    <col min="1" max="1" width="4.109375" style="7" customWidth="1"/>
    <col min="2" max="2" width="20.33203125" style="7" customWidth="1"/>
    <col min="3" max="3" width="5.88671875" style="7" customWidth="1"/>
    <col min="4" max="4" width="6.6640625" style="7" customWidth="1"/>
    <col min="5" max="5" width="19.6640625" style="7" customWidth="1"/>
    <col min="6" max="6" width="9.6640625" style="7" customWidth="1"/>
    <col min="7" max="7" width="20.88671875" style="7" customWidth="1"/>
    <col min="8" max="12" width="3" style="7" customWidth="1"/>
    <col min="13" max="13" width="6.109375" style="18" customWidth="1"/>
    <col min="14" max="14" width="5" style="18" hidden="1" customWidth="1"/>
    <col min="15" max="16" width="4.44140625" style="18" hidden="1" customWidth="1"/>
    <col min="17" max="17" width="5" style="18" hidden="1" customWidth="1"/>
    <col min="18" max="18" width="6.5546875" style="18" hidden="1" customWidth="1"/>
    <col min="19" max="19" width="7.44140625" style="18" customWidth="1"/>
    <col min="20" max="20" width="7.5546875" style="18" hidden="1" customWidth="1"/>
    <col min="21" max="21" width="5.44140625" style="19" hidden="1" customWidth="1"/>
    <col min="22" max="23" width="6.44140625" style="19" customWidth="1"/>
    <col min="24" max="26" width="7.44140625" style="19" customWidth="1"/>
    <col min="27" max="27" width="7.44140625" customWidth="1"/>
  </cols>
  <sheetData>
    <row r="1" spans="1:28" ht="33" customHeight="1" x14ac:dyDescent="0.3">
      <c r="A1" s="2"/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5" t="s">
        <v>5</v>
      </c>
      <c r="H1" s="2">
        <v>1</v>
      </c>
      <c r="I1" s="2">
        <v>2</v>
      </c>
      <c r="J1" s="2">
        <v>3</v>
      </c>
      <c r="K1" s="2">
        <v>4</v>
      </c>
      <c r="L1" s="2">
        <v>5</v>
      </c>
      <c r="M1" s="11" t="s">
        <v>66</v>
      </c>
      <c r="N1" s="11">
        <v>1</v>
      </c>
      <c r="O1" s="11">
        <v>2</v>
      </c>
      <c r="P1" s="11">
        <v>3</v>
      </c>
      <c r="Q1" s="11">
        <v>4</v>
      </c>
      <c r="R1" s="11" t="s">
        <v>60</v>
      </c>
      <c r="S1" s="11" t="s">
        <v>61</v>
      </c>
      <c r="T1" s="11" t="s">
        <v>68</v>
      </c>
      <c r="U1" s="12" t="s">
        <v>63</v>
      </c>
      <c r="V1" s="13" t="s">
        <v>69</v>
      </c>
      <c r="W1" s="13" t="s">
        <v>72</v>
      </c>
      <c r="X1" s="13" t="s">
        <v>70</v>
      </c>
      <c r="Y1" s="13" t="s">
        <v>73</v>
      </c>
      <c r="Z1" s="13" t="s">
        <v>71</v>
      </c>
      <c r="AA1" s="8" t="s">
        <v>59</v>
      </c>
    </row>
    <row r="2" spans="1:28" ht="15" customHeight="1" x14ac:dyDescent="0.3">
      <c r="A2" s="4">
        <v>1</v>
      </c>
      <c r="B2" s="3" t="s">
        <v>53</v>
      </c>
      <c r="C2" s="4" t="s">
        <v>6</v>
      </c>
      <c r="D2" s="4" t="s">
        <v>45</v>
      </c>
      <c r="E2" s="3" t="s">
        <v>54</v>
      </c>
      <c r="F2" s="3" t="s">
        <v>20</v>
      </c>
      <c r="G2" s="3" t="s">
        <v>55</v>
      </c>
      <c r="H2" s="4">
        <v>6.5</v>
      </c>
      <c r="I2" s="4">
        <v>2</v>
      </c>
      <c r="J2" s="4">
        <v>6.5</v>
      </c>
      <c r="K2" s="4">
        <v>10</v>
      </c>
      <c r="L2" s="4">
        <v>13</v>
      </c>
      <c r="M2" s="14">
        <f t="shared" ref="M2:M17" si="0">SUM(H2:L2)</f>
        <v>38</v>
      </c>
      <c r="N2" s="14">
        <v>14</v>
      </c>
      <c r="O2" s="14">
        <v>9</v>
      </c>
      <c r="P2" s="14">
        <v>6</v>
      </c>
      <c r="Q2" s="14">
        <v>18</v>
      </c>
      <c r="R2" s="14">
        <f t="shared" ref="R2:R17" si="1">SUM(N2:Q2)</f>
        <v>47</v>
      </c>
      <c r="S2" s="15">
        <f t="shared" ref="S2:S17" si="2">R2/48.2*50</f>
        <v>48.755186721991699</v>
      </c>
      <c r="T2" s="15">
        <f t="shared" ref="T2:T17" si="3">M2+S2</f>
        <v>86.755186721991691</v>
      </c>
      <c r="U2" s="16" t="s">
        <v>62</v>
      </c>
      <c r="V2" s="9">
        <v>32.5</v>
      </c>
      <c r="W2" s="9">
        <f>V2*50/45</f>
        <v>36.111111111111114</v>
      </c>
      <c r="X2" s="9">
        <v>4</v>
      </c>
      <c r="Y2" s="17">
        <f>X2*50/12</f>
        <v>16.666666666666668</v>
      </c>
      <c r="Z2" s="9">
        <v>50</v>
      </c>
      <c r="AA2" s="10">
        <f t="shared" ref="AA2:AA17" si="4">M2+S2+W2+Y2+Z2</f>
        <v>189.53296449976946</v>
      </c>
    </row>
    <row r="3" spans="1:28" ht="15" customHeight="1" x14ac:dyDescent="0.3">
      <c r="A3" s="4">
        <v>2</v>
      </c>
      <c r="B3" s="3" t="s">
        <v>57</v>
      </c>
      <c r="C3" s="4" t="s">
        <v>6</v>
      </c>
      <c r="D3" s="4" t="s">
        <v>45</v>
      </c>
      <c r="E3" s="3" t="s">
        <v>49</v>
      </c>
      <c r="F3" s="3" t="s">
        <v>8</v>
      </c>
      <c r="G3" s="3" t="s">
        <v>50</v>
      </c>
      <c r="H3" s="4">
        <v>7</v>
      </c>
      <c r="I3" s="4">
        <v>2</v>
      </c>
      <c r="J3" s="4">
        <v>8</v>
      </c>
      <c r="K3" s="4">
        <v>5</v>
      </c>
      <c r="L3" s="4">
        <v>11.5</v>
      </c>
      <c r="M3" s="14">
        <f t="shared" si="0"/>
        <v>33.5</v>
      </c>
      <c r="N3" s="14">
        <v>12.6</v>
      </c>
      <c r="O3" s="14">
        <v>9</v>
      </c>
      <c r="P3" s="14">
        <v>5</v>
      </c>
      <c r="Q3" s="14">
        <v>15</v>
      </c>
      <c r="R3" s="14">
        <f t="shared" si="1"/>
        <v>41.6</v>
      </c>
      <c r="S3" s="15">
        <f t="shared" si="2"/>
        <v>43.153526970954353</v>
      </c>
      <c r="T3" s="15">
        <f t="shared" si="3"/>
        <v>76.653526970954346</v>
      </c>
      <c r="U3" s="16" t="s">
        <v>64</v>
      </c>
      <c r="V3" s="9">
        <v>35</v>
      </c>
      <c r="W3" s="9">
        <f t="shared" ref="W3:W17" si="5">V3*50/45</f>
        <v>38.888888888888886</v>
      </c>
      <c r="X3" s="9">
        <v>7</v>
      </c>
      <c r="Y3" s="17">
        <f t="shared" ref="Y3:Y17" si="6">X3*50/12</f>
        <v>29.166666666666668</v>
      </c>
      <c r="Z3" s="9">
        <v>42.8</v>
      </c>
      <c r="AA3" s="10">
        <f t="shared" si="4"/>
        <v>187.50908252650987</v>
      </c>
      <c r="AB3" t="s">
        <v>67</v>
      </c>
    </row>
    <row r="4" spans="1:28" ht="15" customHeight="1" x14ac:dyDescent="0.3">
      <c r="A4" s="4">
        <v>3</v>
      </c>
      <c r="B4" s="3" t="s">
        <v>35</v>
      </c>
      <c r="C4" s="4" t="s">
        <v>6</v>
      </c>
      <c r="D4" s="4" t="s">
        <v>7</v>
      </c>
      <c r="E4" s="3" t="s">
        <v>27</v>
      </c>
      <c r="F4" s="3" t="s">
        <v>19</v>
      </c>
      <c r="G4" s="3" t="s">
        <v>36</v>
      </c>
      <c r="H4" s="4">
        <v>5.4</v>
      </c>
      <c r="I4" s="4">
        <v>2</v>
      </c>
      <c r="J4" s="4">
        <v>4.5</v>
      </c>
      <c r="K4" s="4">
        <v>10</v>
      </c>
      <c r="L4" s="4">
        <v>13</v>
      </c>
      <c r="M4" s="14">
        <f t="shared" si="0"/>
        <v>34.9</v>
      </c>
      <c r="N4" s="14">
        <v>14</v>
      </c>
      <c r="O4" s="14">
        <v>9</v>
      </c>
      <c r="P4" s="14">
        <v>6</v>
      </c>
      <c r="Q4" s="14">
        <v>16.5</v>
      </c>
      <c r="R4" s="14">
        <f t="shared" si="1"/>
        <v>45.5</v>
      </c>
      <c r="S4" s="15">
        <f t="shared" si="2"/>
        <v>47.199170124481327</v>
      </c>
      <c r="T4" s="15">
        <f t="shared" si="3"/>
        <v>82.099170124481333</v>
      </c>
      <c r="U4" s="16" t="s">
        <v>64</v>
      </c>
      <c r="V4" s="9">
        <v>25</v>
      </c>
      <c r="W4" s="9">
        <f t="shared" si="5"/>
        <v>27.777777777777779</v>
      </c>
      <c r="X4" s="9">
        <v>9</v>
      </c>
      <c r="Y4" s="17">
        <f t="shared" si="6"/>
        <v>37.5</v>
      </c>
      <c r="Z4" s="9">
        <v>38.6</v>
      </c>
      <c r="AA4" s="10">
        <f t="shared" si="4"/>
        <v>185.9769479022591</v>
      </c>
    </row>
    <row r="5" spans="1:28" ht="15" customHeight="1" x14ac:dyDescent="0.3">
      <c r="A5" s="4">
        <v>4</v>
      </c>
      <c r="B5" s="3" t="s">
        <v>52</v>
      </c>
      <c r="C5" s="4" t="s">
        <v>6</v>
      </c>
      <c r="D5" s="4" t="s">
        <v>45</v>
      </c>
      <c r="E5" s="3" t="s">
        <v>49</v>
      </c>
      <c r="F5" s="3" t="s">
        <v>8</v>
      </c>
      <c r="G5" s="3" t="s">
        <v>50</v>
      </c>
      <c r="H5" s="4">
        <v>6.9</v>
      </c>
      <c r="I5" s="4">
        <v>5</v>
      </c>
      <c r="J5" s="4">
        <v>9</v>
      </c>
      <c r="K5" s="4">
        <v>10</v>
      </c>
      <c r="L5" s="4">
        <v>13</v>
      </c>
      <c r="M5" s="14">
        <f t="shared" si="0"/>
        <v>43.9</v>
      </c>
      <c r="N5" s="14">
        <v>13.2</v>
      </c>
      <c r="O5" s="14">
        <v>9</v>
      </c>
      <c r="P5" s="14">
        <v>6</v>
      </c>
      <c r="Q5" s="14">
        <v>20</v>
      </c>
      <c r="R5" s="14">
        <f t="shared" si="1"/>
        <v>48.2</v>
      </c>
      <c r="S5" s="15">
        <f t="shared" si="2"/>
        <v>50</v>
      </c>
      <c r="T5" s="15">
        <f t="shared" si="3"/>
        <v>93.9</v>
      </c>
      <c r="U5" s="16" t="s">
        <v>62</v>
      </c>
      <c r="V5" s="9">
        <v>30</v>
      </c>
      <c r="W5" s="9">
        <f t="shared" si="5"/>
        <v>33.333333333333336</v>
      </c>
      <c r="X5" s="9">
        <v>4</v>
      </c>
      <c r="Y5" s="17">
        <f t="shared" si="6"/>
        <v>16.666666666666668</v>
      </c>
      <c r="Z5" s="9">
        <v>41</v>
      </c>
      <c r="AA5" s="10">
        <f t="shared" si="4"/>
        <v>184.9</v>
      </c>
    </row>
    <row r="6" spans="1:28" ht="15" customHeight="1" x14ac:dyDescent="0.3">
      <c r="A6" s="4">
        <v>5</v>
      </c>
      <c r="B6" s="3" t="s">
        <v>58</v>
      </c>
      <c r="C6" s="4" t="s">
        <v>6</v>
      </c>
      <c r="D6" s="4" t="s">
        <v>45</v>
      </c>
      <c r="E6" s="3" t="s">
        <v>46</v>
      </c>
      <c r="F6" s="3" t="s">
        <v>14</v>
      </c>
      <c r="G6" s="3" t="s">
        <v>47</v>
      </c>
      <c r="H6" s="4">
        <v>5.5</v>
      </c>
      <c r="I6" s="4">
        <v>0</v>
      </c>
      <c r="J6" s="4">
        <v>5</v>
      </c>
      <c r="K6" s="4">
        <v>10</v>
      </c>
      <c r="L6" s="4">
        <v>13</v>
      </c>
      <c r="M6" s="14">
        <f t="shared" si="0"/>
        <v>33.5</v>
      </c>
      <c r="N6" s="14">
        <v>13</v>
      </c>
      <c r="O6" s="14">
        <v>9</v>
      </c>
      <c r="P6" s="14">
        <v>7</v>
      </c>
      <c r="Q6" s="14">
        <v>17</v>
      </c>
      <c r="R6" s="14">
        <f t="shared" si="1"/>
        <v>46</v>
      </c>
      <c r="S6" s="15">
        <f t="shared" si="2"/>
        <v>47.717842323651446</v>
      </c>
      <c r="T6" s="15">
        <f t="shared" si="3"/>
        <v>81.217842323651439</v>
      </c>
      <c r="U6" s="16" t="s">
        <v>64</v>
      </c>
      <c r="V6" s="9">
        <v>25</v>
      </c>
      <c r="W6" s="9">
        <f t="shared" si="5"/>
        <v>27.777777777777779</v>
      </c>
      <c r="X6" s="9">
        <v>12</v>
      </c>
      <c r="Y6" s="17">
        <f t="shared" si="6"/>
        <v>50</v>
      </c>
      <c r="Z6" s="9">
        <v>25.8</v>
      </c>
      <c r="AA6" s="10">
        <f t="shared" si="4"/>
        <v>184.79562010142922</v>
      </c>
    </row>
    <row r="7" spans="1:28" ht="15" customHeight="1" x14ac:dyDescent="0.3">
      <c r="A7" s="4">
        <v>6</v>
      </c>
      <c r="B7" s="3" t="s">
        <v>37</v>
      </c>
      <c r="C7" s="4" t="s">
        <v>6</v>
      </c>
      <c r="D7" s="4" t="s">
        <v>7</v>
      </c>
      <c r="E7" s="3" t="s">
        <v>38</v>
      </c>
      <c r="F7" s="3" t="s">
        <v>39</v>
      </c>
      <c r="G7" s="3" t="s">
        <v>40</v>
      </c>
      <c r="H7" s="4">
        <v>6.5</v>
      </c>
      <c r="I7" s="4">
        <v>1</v>
      </c>
      <c r="J7" s="4">
        <v>7.5</v>
      </c>
      <c r="K7" s="4">
        <v>10</v>
      </c>
      <c r="L7" s="4">
        <v>11</v>
      </c>
      <c r="M7" s="14">
        <f t="shared" si="0"/>
        <v>36</v>
      </c>
      <c r="N7" s="14">
        <v>14</v>
      </c>
      <c r="O7" s="14">
        <v>6.5</v>
      </c>
      <c r="P7" s="14">
        <v>7</v>
      </c>
      <c r="Q7" s="14">
        <v>16</v>
      </c>
      <c r="R7" s="14">
        <f t="shared" si="1"/>
        <v>43.5</v>
      </c>
      <c r="S7" s="15">
        <f t="shared" si="2"/>
        <v>45.124481327800822</v>
      </c>
      <c r="T7" s="15">
        <f t="shared" si="3"/>
        <v>81.124481327800822</v>
      </c>
      <c r="U7" s="16" t="s">
        <v>64</v>
      </c>
      <c r="V7" s="9">
        <v>32.5</v>
      </c>
      <c r="W7" s="9">
        <f t="shared" si="5"/>
        <v>36.111111111111114</v>
      </c>
      <c r="X7" s="9">
        <v>9</v>
      </c>
      <c r="Y7" s="17">
        <f t="shared" si="6"/>
        <v>37.5</v>
      </c>
      <c r="Z7" s="9">
        <v>27</v>
      </c>
      <c r="AA7" s="10">
        <f t="shared" si="4"/>
        <v>181.73559243891194</v>
      </c>
    </row>
    <row r="8" spans="1:28" ht="15" customHeight="1" x14ac:dyDescent="0.3">
      <c r="A8" s="4">
        <v>7</v>
      </c>
      <c r="B8" s="3" t="s">
        <v>56</v>
      </c>
      <c r="C8" s="4" t="s">
        <v>6</v>
      </c>
      <c r="D8" s="4" t="s">
        <v>45</v>
      </c>
      <c r="E8" s="3" t="s">
        <v>54</v>
      </c>
      <c r="F8" s="3" t="s">
        <v>20</v>
      </c>
      <c r="G8" s="3" t="s">
        <v>55</v>
      </c>
      <c r="H8" s="4">
        <v>7</v>
      </c>
      <c r="I8" s="4">
        <v>0.5</v>
      </c>
      <c r="J8" s="4">
        <v>4.5</v>
      </c>
      <c r="K8" s="4">
        <v>10</v>
      </c>
      <c r="L8" s="4">
        <v>13.5</v>
      </c>
      <c r="M8" s="14">
        <f t="shared" si="0"/>
        <v>35.5</v>
      </c>
      <c r="N8" s="14">
        <v>14</v>
      </c>
      <c r="O8" s="14">
        <v>9</v>
      </c>
      <c r="P8" s="14">
        <v>7</v>
      </c>
      <c r="Q8" s="14">
        <v>17</v>
      </c>
      <c r="R8" s="14">
        <f t="shared" si="1"/>
        <v>47</v>
      </c>
      <c r="S8" s="15">
        <f t="shared" si="2"/>
        <v>48.755186721991699</v>
      </c>
      <c r="T8" s="15">
        <f t="shared" si="3"/>
        <v>84.255186721991691</v>
      </c>
      <c r="U8" s="16" t="s">
        <v>62</v>
      </c>
      <c r="V8" s="9">
        <v>30</v>
      </c>
      <c r="W8" s="9">
        <f t="shared" si="5"/>
        <v>33.333333333333336</v>
      </c>
      <c r="X8" s="9">
        <v>9</v>
      </c>
      <c r="Y8" s="17">
        <f t="shared" si="6"/>
        <v>37.5</v>
      </c>
      <c r="Z8" s="9">
        <v>26</v>
      </c>
      <c r="AA8" s="10">
        <f t="shared" si="4"/>
        <v>181.08852005532503</v>
      </c>
    </row>
    <row r="9" spans="1:28" ht="15" customHeight="1" x14ac:dyDescent="0.3">
      <c r="A9" s="4">
        <v>8</v>
      </c>
      <c r="B9" s="3" t="s">
        <v>11</v>
      </c>
      <c r="C9" s="4" t="s">
        <v>9</v>
      </c>
      <c r="D9" s="4" t="s">
        <v>7</v>
      </c>
      <c r="E9" s="3" t="s">
        <v>12</v>
      </c>
      <c r="F9" s="3" t="s">
        <v>8</v>
      </c>
      <c r="G9" s="3" t="s">
        <v>13</v>
      </c>
      <c r="H9" s="4">
        <v>0.8</v>
      </c>
      <c r="I9" s="4">
        <v>1</v>
      </c>
      <c r="J9" s="4">
        <v>8.5</v>
      </c>
      <c r="K9" s="4">
        <v>10</v>
      </c>
      <c r="L9" s="4">
        <v>13.5</v>
      </c>
      <c r="M9" s="14">
        <f t="shared" si="0"/>
        <v>33.799999999999997</v>
      </c>
      <c r="N9" s="14">
        <v>12.4</v>
      </c>
      <c r="O9" s="14">
        <v>9</v>
      </c>
      <c r="P9" s="14">
        <v>7</v>
      </c>
      <c r="Q9" s="14">
        <v>11</v>
      </c>
      <c r="R9" s="14">
        <f t="shared" si="1"/>
        <v>39.4</v>
      </c>
      <c r="S9" s="15">
        <f t="shared" si="2"/>
        <v>40.871369294605806</v>
      </c>
      <c r="T9" s="15">
        <f t="shared" si="3"/>
        <v>74.671369294605796</v>
      </c>
      <c r="U9" s="16" t="s">
        <v>65</v>
      </c>
      <c r="V9" s="9">
        <v>45</v>
      </c>
      <c r="W9" s="9">
        <f t="shared" si="5"/>
        <v>50</v>
      </c>
      <c r="X9" s="9">
        <v>4</v>
      </c>
      <c r="Y9" s="17">
        <f t="shared" si="6"/>
        <v>16.666666666666668</v>
      </c>
      <c r="Z9" s="9">
        <v>37</v>
      </c>
      <c r="AA9" s="10">
        <f t="shared" si="4"/>
        <v>178.33803596127245</v>
      </c>
    </row>
    <row r="10" spans="1:28" ht="15" customHeight="1" x14ac:dyDescent="0.3">
      <c r="A10" s="4">
        <v>9</v>
      </c>
      <c r="B10" s="3" t="s">
        <v>42</v>
      </c>
      <c r="C10" s="4" t="s">
        <v>6</v>
      </c>
      <c r="D10" s="4" t="s">
        <v>7</v>
      </c>
      <c r="E10" s="3" t="s">
        <v>43</v>
      </c>
      <c r="F10" s="3" t="s">
        <v>10</v>
      </c>
      <c r="G10" s="3" t="s">
        <v>44</v>
      </c>
      <c r="H10" s="4">
        <v>6.9</v>
      </c>
      <c r="I10" s="4">
        <v>6.5</v>
      </c>
      <c r="J10" s="4">
        <v>2</v>
      </c>
      <c r="K10" s="4">
        <v>4.5</v>
      </c>
      <c r="L10" s="4">
        <v>9.5</v>
      </c>
      <c r="M10" s="14">
        <f t="shared" si="0"/>
        <v>29.4</v>
      </c>
      <c r="N10" s="14">
        <v>14</v>
      </c>
      <c r="O10" s="14">
        <v>9</v>
      </c>
      <c r="P10" s="14">
        <v>7</v>
      </c>
      <c r="Q10" s="14">
        <v>15</v>
      </c>
      <c r="R10" s="14">
        <f t="shared" si="1"/>
        <v>45</v>
      </c>
      <c r="S10" s="15">
        <f t="shared" si="2"/>
        <v>46.680497925311201</v>
      </c>
      <c r="T10" s="15">
        <f t="shared" si="3"/>
        <v>76.080497925311192</v>
      </c>
      <c r="U10" s="16" t="s">
        <v>64</v>
      </c>
      <c r="V10" s="9">
        <v>35</v>
      </c>
      <c r="W10" s="9">
        <f t="shared" si="5"/>
        <v>38.888888888888886</v>
      </c>
      <c r="X10" s="9">
        <v>5</v>
      </c>
      <c r="Y10" s="17">
        <f t="shared" si="6"/>
        <v>20.833333333333332</v>
      </c>
      <c r="Z10" s="9">
        <v>38</v>
      </c>
      <c r="AA10" s="10">
        <f t="shared" si="4"/>
        <v>173.80272014753342</v>
      </c>
    </row>
    <row r="11" spans="1:28" ht="15" customHeight="1" x14ac:dyDescent="0.3">
      <c r="A11" s="4">
        <v>10</v>
      </c>
      <c r="B11" s="3" t="s">
        <v>41</v>
      </c>
      <c r="C11" s="4" t="s">
        <v>6</v>
      </c>
      <c r="D11" s="4" t="s">
        <v>7</v>
      </c>
      <c r="E11" s="3" t="s">
        <v>21</v>
      </c>
      <c r="F11" s="3" t="s">
        <v>8</v>
      </c>
      <c r="G11" s="3" t="s">
        <v>22</v>
      </c>
      <c r="H11" s="4">
        <v>7</v>
      </c>
      <c r="I11" s="4">
        <v>9</v>
      </c>
      <c r="J11" s="4">
        <v>9</v>
      </c>
      <c r="K11" s="4">
        <v>10</v>
      </c>
      <c r="L11" s="4">
        <v>15</v>
      </c>
      <c r="M11" s="14">
        <f t="shared" si="0"/>
        <v>50</v>
      </c>
      <c r="N11" s="14">
        <v>12.2</v>
      </c>
      <c r="O11" s="14">
        <v>9</v>
      </c>
      <c r="P11" s="14">
        <v>7</v>
      </c>
      <c r="Q11" s="14">
        <v>17</v>
      </c>
      <c r="R11" s="14">
        <f t="shared" si="1"/>
        <v>45.2</v>
      </c>
      <c r="S11" s="15">
        <f t="shared" si="2"/>
        <v>46.88796680497925</v>
      </c>
      <c r="T11" s="15">
        <f t="shared" si="3"/>
        <v>96.887966804979243</v>
      </c>
      <c r="U11" s="16" t="s">
        <v>62</v>
      </c>
      <c r="V11" s="9">
        <v>20</v>
      </c>
      <c r="W11" s="9">
        <f t="shared" si="5"/>
        <v>22.222222222222221</v>
      </c>
      <c r="X11" s="9">
        <v>1.5</v>
      </c>
      <c r="Y11" s="17">
        <f t="shared" si="6"/>
        <v>6.25</v>
      </c>
      <c r="Z11" s="9">
        <v>35</v>
      </c>
      <c r="AA11" s="10">
        <f t="shared" si="4"/>
        <v>160.36018902720147</v>
      </c>
    </row>
    <row r="12" spans="1:28" ht="15" customHeight="1" x14ac:dyDescent="0.3">
      <c r="A12" s="4">
        <v>11</v>
      </c>
      <c r="B12" s="3" t="s">
        <v>15</v>
      </c>
      <c r="C12" s="4" t="s">
        <v>6</v>
      </c>
      <c r="D12" s="4" t="s">
        <v>7</v>
      </c>
      <c r="E12" s="3" t="s">
        <v>16</v>
      </c>
      <c r="F12" s="3" t="s">
        <v>17</v>
      </c>
      <c r="G12" s="3" t="s">
        <v>18</v>
      </c>
      <c r="H12" s="4">
        <v>1.2</v>
      </c>
      <c r="I12" s="4">
        <v>1.5</v>
      </c>
      <c r="J12" s="4">
        <v>9</v>
      </c>
      <c r="K12" s="4">
        <v>10</v>
      </c>
      <c r="L12" s="4">
        <v>13</v>
      </c>
      <c r="M12" s="14">
        <f t="shared" si="0"/>
        <v>34.700000000000003</v>
      </c>
      <c r="N12" s="14">
        <v>14</v>
      </c>
      <c r="O12" s="14">
        <v>9</v>
      </c>
      <c r="P12" s="14">
        <v>7</v>
      </c>
      <c r="Q12" s="14">
        <v>15</v>
      </c>
      <c r="R12" s="14">
        <f t="shared" si="1"/>
        <v>45</v>
      </c>
      <c r="S12" s="15">
        <f t="shared" si="2"/>
        <v>46.680497925311201</v>
      </c>
      <c r="T12" s="15">
        <f t="shared" si="3"/>
        <v>81.380497925311204</v>
      </c>
      <c r="U12" s="16" t="s">
        <v>64</v>
      </c>
      <c r="V12" s="9">
        <v>32.5</v>
      </c>
      <c r="W12" s="9">
        <f t="shared" si="5"/>
        <v>36.111111111111114</v>
      </c>
      <c r="X12" s="9">
        <v>3</v>
      </c>
      <c r="Y12" s="17">
        <f t="shared" si="6"/>
        <v>12.5</v>
      </c>
      <c r="Z12" s="9">
        <v>24</v>
      </c>
      <c r="AA12" s="10">
        <f t="shared" si="4"/>
        <v>153.99160903642232</v>
      </c>
    </row>
    <row r="13" spans="1:28" ht="15" customHeight="1" x14ac:dyDescent="0.3">
      <c r="A13" s="4">
        <v>12</v>
      </c>
      <c r="B13" s="3" t="s">
        <v>51</v>
      </c>
      <c r="C13" s="4" t="s">
        <v>6</v>
      </c>
      <c r="D13" s="4" t="s">
        <v>45</v>
      </c>
      <c r="E13" s="3" t="s">
        <v>46</v>
      </c>
      <c r="F13" s="3" t="s">
        <v>14</v>
      </c>
      <c r="G13" s="3" t="s">
        <v>47</v>
      </c>
      <c r="H13" s="4">
        <v>1</v>
      </c>
      <c r="I13" s="4">
        <v>4</v>
      </c>
      <c r="J13" s="4">
        <v>7</v>
      </c>
      <c r="K13" s="4">
        <v>6</v>
      </c>
      <c r="L13" s="4">
        <v>13</v>
      </c>
      <c r="M13" s="14">
        <f t="shared" si="0"/>
        <v>31</v>
      </c>
      <c r="N13" s="14">
        <v>11.4</v>
      </c>
      <c r="O13" s="14">
        <v>4.5</v>
      </c>
      <c r="P13" s="14">
        <v>7</v>
      </c>
      <c r="Q13" s="14">
        <v>13</v>
      </c>
      <c r="R13" s="14">
        <f t="shared" si="1"/>
        <v>35.9</v>
      </c>
      <c r="S13" s="15">
        <f t="shared" si="2"/>
        <v>37.24066390041493</v>
      </c>
      <c r="T13" s="15">
        <f t="shared" si="3"/>
        <v>68.24066390041493</v>
      </c>
      <c r="U13" s="16" t="s">
        <v>65</v>
      </c>
      <c r="V13" s="9">
        <v>27.5</v>
      </c>
      <c r="W13" s="9">
        <f t="shared" si="5"/>
        <v>30.555555555555557</v>
      </c>
      <c r="X13" s="9">
        <v>5</v>
      </c>
      <c r="Y13" s="17">
        <f t="shared" si="6"/>
        <v>20.833333333333332</v>
      </c>
      <c r="Z13" s="9">
        <v>31.6</v>
      </c>
      <c r="AA13" s="10">
        <f t="shared" si="4"/>
        <v>151.22955278930382</v>
      </c>
    </row>
    <row r="14" spans="1:28" ht="15" customHeight="1" x14ac:dyDescent="0.3">
      <c r="A14" s="4">
        <v>13</v>
      </c>
      <c r="B14" s="3" t="s">
        <v>31</v>
      </c>
      <c r="C14" s="4" t="s">
        <v>9</v>
      </c>
      <c r="D14" s="4" t="s">
        <v>7</v>
      </c>
      <c r="E14" s="3" t="s">
        <v>32</v>
      </c>
      <c r="F14" s="3" t="s">
        <v>33</v>
      </c>
      <c r="G14" s="3" t="s">
        <v>34</v>
      </c>
      <c r="H14" s="4">
        <v>0</v>
      </c>
      <c r="I14" s="4">
        <v>1.5</v>
      </c>
      <c r="J14" s="4">
        <v>8</v>
      </c>
      <c r="K14" s="4">
        <v>6.5</v>
      </c>
      <c r="L14" s="4">
        <v>15</v>
      </c>
      <c r="M14" s="14">
        <f t="shared" si="0"/>
        <v>31</v>
      </c>
      <c r="N14" s="14">
        <v>14</v>
      </c>
      <c r="O14" s="14">
        <v>9</v>
      </c>
      <c r="P14" s="14">
        <v>7</v>
      </c>
      <c r="Q14" s="14">
        <v>17</v>
      </c>
      <c r="R14" s="14">
        <f t="shared" si="1"/>
        <v>47</v>
      </c>
      <c r="S14" s="15">
        <f t="shared" si="2"/>
        <v>48.755186721991699</v>
      </c>
      <c r="T14" s="15">
        <f t="shared" si="3"/>
        <v>79.755186721991691</v>
      </c>
      <c r="U14" s="16" t="s">
        <v>64</v>
      </c>
      <c r="V14" s="9">
        <v>32.5</v>
      </c>
      <c r="W14" s="9">
        <f t="shared" si="5"/>
        <v>36.111111111111114</v>
      </c>
      <c r="X14" s="9">
        <v>1</v>
      </c>
      <c r="Y14" s="17">
        <f t="shared" si="6"/>
        <v>4.166666666666667</v>
      </c>
      <c r="Z14" s="9">
        <v>22</v>
      </c>
      <c r="AA14" s="10">
        <f t="shared" si="4"/>
        <v>142.03296449976949</v>
      </c>
    </row>
    <row r="15" spans="1:28" ht="15" customHeight="1" x14ac:dyDescent="0.3">
      <c r="A15" s="4">
        <v>14</v>
      </c>
      <c r="B15" s="3" t="s">
        <v>28</v>
      </c>
      <c r="C15" s="4" t="s">
        <v>9</v>
      </c>
      <c r="D15" s="4" t="s">
        <v>7</v>
      </c>
      <c r="E15" s="3" t="s">
        <v>29</v>
      </c>
      <c r="F15" s="3" t="s">
        <v>8</v>
      </c>
      <c r="G15" s="3" t="s">
        <v>30</v>
      </c>
      <c r="H15" s="4">
        <v>0.5</v>
      </c>
      <c r="I15" s="4">
        <v>0</v>
      </c>
      <c r="J15" s="4">
        <v>9</v>
      </c>
      <c r="K15" s="4">
        <v>7.5</v>
      </c>
      <c r="L15" s="4">
        <v>15</v>
      </c>
      <c r="M15" s="14">
        <f t="shared" si="0"/>
        <v>32</v>
      </c>
      <c r="N15" s="14">
        <v>14</v>
      </c>
      <c r="O15" s="14">
        <v>0</v>
      </c>
      <c r="P15" s="14">
        <v>6</v>
      </c>
      <c r="Q15" s="14">
        <v>9</v>
      </c>
      <c r="R15" s="14">
        <f t="shared" si="1"/>
        <v>29</v>
      </c>
      <c r="S15" s="15">
        <f t="shared" si="2"/>
        <v>30.08298755186722</v>
      </c>
      <c r="T15" s="15">
        <f t="shared" si="3"/>
        <v>62.08298755186722</v>
      </c>
      <c r="U15" s="16" t="s">
        <v>65</v>
      </c>
      <c r="V15" s="9">
        <v>35</v>
      </c>
      <c r="W15" s="9">
        <f t="shared" si="5"/>
        <v>38.888888888888886</v>
      </c>
      <c r="X15" s="9">
        <v>1</v>
      </c>
      <c r="Y15" s="17">
        <f t="shared" si="6"/>
        <v>4.166666666666667</v>
      </c>
      <c r="Z15" s="9">
        <v>29</v>
      </c>
      <c r="AA15" s="10">
        <f t="shared" si="4"/>
        <v>134.13854310742278</v>
      </c>
    </row>
    <row r="16" spans="1:28" ht="15" customHeight="1" x14ac:dyDescent="0.3">
      <c r="A16" s="4">
        <v>15</v>
      </c>
      <c r="B16" s="3" t="s">
        <v>23</v>
      </c>
      <c r="C16" s="4" t="s">
        <v>9</v>
      </c>
      <c r="D16" s="4" t="s">
        <v>7</v>
      </c>
      <c r="E16" s="3" t="s">
        <v>24</v>
      </c>
      <c r="F16" s="3" t="s">
        <v>25</v>
      </c>
      <c r="G16" s="3" t="s">
        <v>26</v>
      </c>
      <c r="H16" s="4">
        <v>6.5</v>
      </c>
      <c r="I16" s="4">
        <v>4</v>
      </c>
      <c r="J16" s="4">
        <v>6</v>
      </c>
      <c r="K16" s="4">
        <v>9.5</v>
      </c>
      <c r="L16" s="4">
        <v>10.5</v>
      </c>
      <c r="M16" s="14">
        <f t="shared" si="0"/>
        <v>36.5</v>
      </c>
      <c r="N16" s="14">
        <v>12.6</v>
      </c>
      <c r="O16" s="14">
        <v>0</v>
      </c>
      <c r="P16" s="14">
        <v>6</v>
      </c>
      <c r="Q16" s="14">
        <v>0</v>
      </c>
      <c r="R16" s="14">
        <f t="shared" si="1"/>
        <v>18.600000000000001</v>
      </c>
      <c r="S16" s="15">
        <f t="shared" si="2"/>
        <v>19.294605809128633</v>
      </c>
      <c r="T16" s="15">
        <f t="shared" si="3"/>
        <v>55.794605809128633</v>
      </c>
      <c r="U16" s="16" t="s">
        <v>65</v>
      </c>
      <c r="V16" s="9">
        <v>37.5</v>
      </c>
      <c r="W16" s="9">
        <f t="shared" si="5"/>
        <v>41.666666666666664</v>
      </c>
      <c r="X16" s="9">
        <v>2.5</v>
      </c>
      <c r="Y16" s="17">
        <f t="shared" si="6"/>
        <v>10.416666666666666</v>
      </c>
      <c r="Z16" s="9">
        <v>14</v>
      </c>
      <c r="AA16" s="10">
        <f t="shared" si="4"/>
        <v>121.87793914246197</v>
      </c>
    </row>
    <row r="17" spans="1:27" s="6" customFormat="1" ht="15" customHeight="1" x14ac:dyDescent="0.3">
      <c r="A17" s="4">
        <v>16</v>
      </c>
      <c r="B17" s="3" t="s">
        <v>48</v>
      </c>
      <c r="C17" s="4" t="s">
        <v>9</v>
      </c>
      <c r="D17" s="4" t="s">
        <v>45</v>
      </c>
      <c r="E17" s="3" t="s">
        <v>49</v>
      </c>
      <c r="F17" s="3" t="s">
        <v>8</v>
      </c>
      <c r="G17" s="3" t="s">
        <v>50</v>
      </c>
      <c r="H17" s="4">
        <v>0.7</v>
      </c>
      <c r="I17" s="4">
        <v>8</v>
      </c>
      <c r="J17" s="4">
        <v>6</v>
      </c>
      <c r="K17" s="4">
        <v>4</v>
      </c>
      <c r="L17" s="4">
        <v>11</v>
      </c>
      <c r="M17" s="14">
        <f t="shared" si="0"/>
        <v>29.7</v>
      </c>
      <c r="N17" s="14">
        <v>14</v>
      </c>
      <c r="O17" s="14">
        <v>0</v>
      </c>
      <c r="P17" s="14">
        <v>3</v>
      </c>
      <c r="Q17" s="14">
        <v>0</v>
      </c>
      <c r="R17" s="14">
        <f t="shared" si="1"/>
        <v>17</v>
      </c>
      <c r="S17" s="15">
        <f t="shared" si="2"/>
        <v>17.63485477178423</v>
      </c>
      <c r="T17" s="15">
        <f t="shared" si="3"/>
        <v>47.334854771784229</v>
      </c>
      <c r="U17" s="16" t="s">
        <v>65</v>
      </c>
      <c r="V17" s="9">
        <v>35</v>
      </c>
      <c r="W17" s="9">
        <f t="shared" si="5"/>
        <v>38.888888888888886</v>
      </c>
      <c r="X17" s="9">
        <v>0</v>
      </c>
      <c r="Y17" s="17">
        <f t="shared" si="6"/>
        <v>0</v>
      </c>
      <c r="Z17" s="9">
        <v>32.6</v>
      </c>
      <c r="AA17" s="10">
        <f t="shared" si="4"/>
        <v>118.8237436606731</v>
      </c>
    </row>
    <row r="19" spans="1:27" x14ac:dyDescent="0.3">
      <c r="E19" s="7" t="s">
        <v>74</v>
      </c>
    </row>
  </sheetData>
  <autoFilter ref="A1:U17" xr:uid="{00000000-0009-0000-0000-000000000000}">
    <sortState xmlns:xlrd2="http://schemas.microsoft.com/office/spreadsheetml/2017/richdata2" ref="A2:N29">
      <sortCondition descending="1" ref="M1:M29"/>
    </sortState>
  </autoFilter>
  <sortState xmlns:xlrd2="http://schemas.microsoft.com/office/spreadsheetml/2017/richdata2" ref="B2:AA17">
    <sortCondition descending="1" ref="AA2:AA1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Pozvani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Sladjan Ignjatovic</cp:lastModifiedBy>
  <cp:lastPrinted>2026-09-26T13:05:18Z</cp:lastPrinted>
  <dcterms:created xsi:type="dcterms:W3CDTF">2026-03-24T21:25:14Z</dcterms:created>
  <dcterms:modified xsi:type="dcterms:W3CDTF">2026-09-30T20:04:37Z</dcterms:modified>
</cp:coreProperties>
</file>